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externalReferences>
    <externalReference r:id="rId2"/>
  </externalReferences>
  <definedNames>
    <definedName name="_xlnm.Print_Area" localSheetId="0">Hoja1!$A$1:$I$39</definedName>
  </definedNames>
  <calcPr calcId="144525"/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D31" i="1"/>
  <c r="G31" i="1" s="1"/>
  <c r="H31" i="1" s="1"/>
  <c r="D30" i="1"/>
  <c r="G30" i="1" s="1"/>
  <c r="H30" i="1" s="1"/>
  <c r="D29" i="1"/>
  <c r="G29" i="1" s="1"/>
  <c r="H29" i="1" s="1"/>
  <c r="D28" i="1"/>
  <c r="G28" i="1" s="1"/>
  <c r="H28" i="1" s="1"/>
  <c r="D27" i="1"/>
  <c r="G27" i="1" s="1"/>
  <c r="H27" i="1" s="1"/>
  <c r="D26" i="1"/>
  <c r="G26" i="1" s="1"/>
  <c r="H26" i="1" s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H17" i="1" s="1"/>
  <c r="D16" i="1"/>
  <c r="G16" i="1" s="1"/>
  <c r="K16" i="1" s="1"/>
  <c r="F14" i="1"/>
  <c r="E14" i="1"/>
  <c r="D14" i="1"/>
  <c r="G13" i="1"/>
  <c r="F12" i="1"/>
  <c r="E12" i="1"/>
  <c r="D12" i="1"/>
  <c r="G12" i="1" l="1"/>
  <c r="H12" i="1" s="1"/>
  <c r="G14" i="1"/>
  <c r="H14" i="1" s="1"/>
  <c r="H18" i="1"/>
  <c r="K18" i="1"/>
  <c r="H20" i="1"/>
  <c r="K20" i="1"/>
  <c r="H22" i="1"/>
  <c r="K22" i="1"/>
  <c r="H19" i="1"/>
  <c r="K19" i="1"/>
  <c r="H21" i="1"/>
  <c r="K21" i="1"/>
  <c r="K34" i="1"/>
  <c r="H34" i="1"/>
  <c r="H16" i="1"/>
</calcChain>
</file>

<file path=xl/sharedStrings.xml><?xml version="1.0" encoding="utf-8"?>
<sst xmlns="http://schemas.openxmlformats.org/spreadsheetml/2006/main" count="35" uniqueCount="34">
  <si>
    <t>ESTADO ANALÍTICO DEL ACTIVO</t>
  </si>
  <si>
    <t>Al 30 de Septiembre del 2015</t>
  </si>
  <si>
    <t>(Pesos)</t>
  </si>
  <si>
    <t>Ente Público:</t>
  </si>
  <si>
    <t>UNIVERSIDAD POLITÉCNICA DE JUVENTINO ROSAS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</si>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</sst>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-Rec-Financieros/Desktop/UPJR%202015/ESTADOS%20FINANCIEROS/3er%20Trim%202015/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alanza STyRC"/>
      <sheetName val="EAIyENC"/>
    </sheetNames>
    <sheetDataSet>
      <sheetData sheetId="0"/>
      <sheetData sheetId="1">
        <row r="16">
          <cell r="D16">
            <v>26252519.609999999</v>
          </cell>
          <cell r="E16">
            <v>10822877.460000001</v>
          </cell>
        </row>
        <row r="17">
          <cell r="E17">
            <v>0</v>
          </cell>
        </row>
        <row r="18">
          <cell r="D18">
            <v>169629.17</v>
          </cell>
          <cell r="E18">
            <v>619664.16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1600</v>
          </cell>
          <cell r="E22">
            <v>6060.24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83094253.590000004</v>
          </cell>
        </row>
        <row r="32">
          <cell r="E32">
            <v>33380248.370000001</v>
          </cell>
        </row>
        <row r="33">
          <cell r="E33">
            <v>88673.43</v>
          </cell>
        </row>
        <row r="34">
          <cell r="E34">
            <v>-17523814.07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zoomScale="90" zoomScaleNormal="90" workbookViewId="0">
      <selection activeCell="B12" sqref="B12:C12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110487963.18000002</v>
      </c>
      <c r="E12" s="31">
        <f>+E14+E24</f>
        <v>93433124.370000005</v>
      </c>
      <c r="F12" s="31">
        <f>+F14+F24</f>
        <v>72707232.569999993</v>
      </c>
      <c r="G12" s="31">
        <f>+D12+E12-F12</f>
        <v>131213854.98000002</v>
      </c>
      <c r="H12" s="31">
        <f>+G12-D12</f>
        <v>20725891.799999997</v>
      </c>
      <c r="I12" s="32"/>
      <c r="J12" s="5"/>
      <c r="K12" s="5"/>
    </row>
    <row r="13" spans="1:11" s="6" customForma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11448601.860000001</v>
      </c>
      <c r="E14" s="36">
        <f>SUM(E16:E22)</f>
        <v>75613657.769999996</v>
      </c>
      <c r="F14" s="36">
        <f>SUM(F16:F22)</f>
        <v>60604821.539999992</v>
      </c>
      <c r="G14" s="31">
        <f t="shared" si="0"/>
        <v>26457438.090000004</v>
      </c>
      <c r="H14" s="36">
        <f>+G14-D14</f>
        <v>15008836.230000002</v>
      </c>
      <c r="I14" s="37"/>
      <c r="J14" s="5"/>
      <c r="K14" s="38"/>
    </row>
    <row r="15" spans="1:11" s="6" customForma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x14ac:dyDescent="0.2">
      <c r="A16" s="39"/>
      <c r="B16" s="43" t="s">
        <v>15</v>
      </c>
      <c r="C16" s="43"/>
      <c r="D16" s="44">
        <f>+[1]ESF!E16</f>
        <v>10822877.460000001</v>
      </c>
      <c r="E16" s="44">
        <v>71027210.379999995</v>
      </c>
      <c r="F16" s="44">
        <v>55597568.229999997</v>
      </c>
      <c r="G16" s="45">
        <f>+D16+E16-F16</f>
        <v>26252519.610000007</v>
      </c>
      <c r="H16" s="45">
        <f>+G16-D16</f>
        <v>15429642.150000006</v>
      </c>
      <c r="I16" s="42"/>
      <c r="J16" s="5"/>
      <c r="K16" s="38" t="str">
        <f>IF(G16=[1]ESF!D16," ","Error")</f>
        <v xml:space="preserve"> </v>
      </c>
    </row>
    <row r="17" spans="1:14" s="6" customFormat="1" x14ac:dyDescent="0.2">
      <c r="A17" s="39"/>
      <c r="B17" s="43" t="s">
        <v>16</v>
      </c>
      <c r="C17" s="43"/>
      <c r="D17" s="44">
        <f>+[1]ESF!E17</f>
        <v>0</v>
      </c>
      <c r="E17" s="44">
        <v>3443995.15</v>
      </c>
      <c r="F17" s="44">
        <v>3410305.84</v>
      </c>
      <c r="G17" s="45">
        <f t="shared" ref="G17:G22" si="1">+D17+E17-F17</f>
        <v>33689.310000000056</v>
      </c>
      <c r="H17" s="45">
        <f t="shared" ref="H17:H21" si="2">+G17-D17</f>
        <v>33689.310000000056</v>
      </c>
      <c r="I17" s="42"/>
      <c r="J17" s="5"/>
      <c r="K17" s="38"/>
    </row>
    <row r="18" spans="1:14" s="6" customFormat="1" x14ac:dyDescent="0.2">
      <c r="A18" s="39"/>
      <c r="B18" s="43" t="s">
        <v>17</v>
      </c>
      <c r="C18" s="43"/>
      <c r="D18" s="44">
        <f>+[1]ESF!E18</f>
        <v>619664.16</v>
      </c>
      <c r="E18" s="44">
        <v>1140852.24</v>
      </c>
      <c r="F18" s="44">
        <v>1590887.23</v>
      </c>
      <c r="G18" s="45">
        <f t="shared" si="1"/>
        <v>169629.16999999993</v>
      </c>
      <c r="H18" s="45">
        <f t="shared" si="2"/>
        <v>-450034.99000000011</v>
      </c>
      <c r="I18" s="42"/>
      <c r="J18" s="5"/>
      <c r="K18" s="38" t="str">
        <f>IF(G18=[1]ESF!D18," ","Error")</f>
        <v xml:space="preserve"> </v>
      </c>
    </row>
    <row r="19" spans="1:14" s="6" customForma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x14ac:dyDescent="0.2">
      <c r="A22" s="39"/>
      <c r="B22" s="43" t="s">
        <v>22</v>
      </c>
      <c r="C22" s="43"/>
      <c r="D22" s="44">
        <f>+[1]ESF!E22</f>
        <v>6060.24</v>
      </c>
      <c r="E22" s="44">
        <v>1600</v>
      </c>
      <c r="F22" s="44">
        <v>6060.24</v>
      </c>
      <c r="G22" s="45">
        <f t="shared" si="1"/>
        <v>1600</v>
      </c>
      <c r="H22" s="45">
        <f>+G22-D22</f>
        <v>-4460.24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99039361.320000023</v>
      </c>
      <c r="E24" s="36">
        <f>SUM(E26:E34)</f>
        <v>17819466.600000001</v>
      </c>
      <c r="F24" s="36">
        <f>SUM(F26:F34)</f>
        <v>12102411.029999999</v>
      </c>
      <c r="G24" s="36">
        <f>+D24+E24-F24</f>
        <v>104756416.89000002</v>
      </c>
      <c r="H24" s="36">
        <f>+G24-D24</f>
        <v>5717055.5699999928</v>
      </c>
      <c r="I24" s="37"/>
      <c r="K24" s="38"/>
    </row>
    <row r="25" spans="1:14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x14ac:dyDescent="0.2">
      <c r="A28" s="39"/>
      <c r="B28" s="43" t="s">
        <v>26</v>
      </c>
      <c r="C28" s="43"/>
      <c r="D28" s="44">
        <f>+[1]ESF!E31</f>
        <v>83094253.590000004</v>
      </c>
      <c r="E28" s="44">
        <v>15883926.41</v>
      </c>
      <c r="F28" s="44">
        <v>12025869.609999999</v>
      </c>
      <c r="G28" s="45">
        <f t="shared" si="3"/>
        <v>86952310.390000001</v>
      </c>
      <c r="H28" s="45">
        <f t="shared" si="4"/>
        <v>3858056.799999997</v>
      </c>
      <c r="I28" s="42"/>
      <c r="K28" s="38"/>
    </row>
    <row r="29" spans="1:14" x14ac:dyDescent="0.2">
      <c r="A29" s="39"/>
      <c r="B29" s="43" t="s">
        <v>27</v>
      </c>
      <c r="C29" s="43"/>
      <c r="D29" s="44">
        <f>+[1]ESF!E32</f>
        <v>33380248.370000001</v>
      </c>
      <c r="E29" s="44">
        <v>1935540.19</v>
      </c>
      <c r="F29" s="44">
        <v>76541.42</v>
      </c>
      <c r="G29" s="45">
        <f t="shared" si="3"/>
        <v>35239247.140000001</v>
      </c>
      <c r="H29" s="45">
        <f t="shared" si="4"/>
        <v>1858998.7699999996</v>
      </c>
      <c r="I29" s="42"/>
      <c r="K29" s="38"/>
    </row>
    <row r="30" spans="1:14" x14ac:dyDescent="0.2">
      <c r="A30" s="39"/>
      <c r="B30" s="43" t="s">
        <v>28</v>
      </c>
      <c r="C30" s="43"/>
      <c r="D30" s="44">
        <f>+[1]ESF!E33</f>
        <v>88673.43</v>
      </c>
      <c r="E30" s="44">
        <v>0</v>
      </c>
      <c r="F30" s="44">
        <v>0</v>
      </c>
      <c r="G30" s="45">
        <f t="shared" si="3"/>
        <v>88673.43</v>
      </c>
      <c r="H30" s="45">
        <f t="shared" si="4"/>
        <v>0</v>
      </c>
      <c r="I30" s="42"/>
      <c r="K30" s="38"/>
    </row>
    <row r="31" spans="1:14" x14ac:dyDescent="0.2">
      <c r="A31" s="39"/>
      <c r="B31" s="43" t="s">
        <v>29</v>
      </c>
      <c r="C31" s="43"/>
      <c r="D31" s="44">
        <f>+[1]ESF!E34</f>
        <v>-17523814.07</v>
      </c>
      <c r="E31" s="44">
        <v>0</v>
      </c>
      <c r="F31" s="44">
        <v>0</v>
      </c>
      <c r="G31" s="45">
        <f t="shared" si="3"/>
        <v>-17523814.07</v>
      </c>
      <c r="H31" s="45">
        <f t="shared" si="4"/>
        <v>0</v>
      </c>
      <c r="I31" s="42"/>
      <c r="K31" s="38"/>
    </row>
    <row r="32" spans="1:14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</sheetData>
  <mergeCells count="31">
    <mergeCell ref="B38:H38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2017-07-04T19:34:19Z</cp:lastPrinted>
  <dcterms:created xsi:type="dcterms:W3CDTF">2017-07-04T19:33:19Z</dcterms:created>
  <dcterms:modified xsi:type="dcterms:W3CDTF">2017-07-04T19:35:02Z</dcterms:modified>
</cp:coreProperties>
</file>